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труктура затрат\"/>
    </mc:Choice>
  </mc:AlternateContent>
  <bookViews>
    <workbookView xWindow="-120" yWindow="-120" windowWidth="29040" windowHeight="15840"/>
  </bookViews>
  <sheets>
    <sheet name="Лист2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10" i="2"/>
  <c r="H3" i="2"/>
  <c r="H9" i="2" l="1"/>
  <c r="H7" i="2"/>
  <c r="H6" i="2"/>
  <c r="H12" i="2" l="1"/>
  <c r="H8" i="2" l="1"/>
  <c r="F13" i="2"/>
  <c r="H11" i="2" l="1"/>
  <c r="H13" i="2" s="1"/>
  <c r="H14" i="2" s="1"/>
</calcChain>
</file>

<file path=xl/sharedStrings.xml><?xml version="1.0" encoding="utf-8"?>
<sst xmlns="http://schemas.openxmlformats.org/spreadsheetml/2006/main" count="21" uniqueCount="21">
  <si>
    <t>№ п/п</t>
  </si>
  <si>
    <t>Наименование затрат</t>
  </si>
  <si>
    <t>Удельный вес, %</t>
  </si>
  <si>
    <t>1.</t>
  </si>
  <si>
    <t>Материальные затраты</t>
  </si>
  <si>
    <t>2.</t>
  </si>
  <si>
    <t>Затраты на оплату труда</t>
  </si>
  <si>
    <t>3.</t>
  </si>
  <si>
    <t>Отчисления на социальные нужды</t>
  </si>
  <si>
    <t>4.</t>
  </si>
  <si>
    <t>Амортизация</t>
  </si>
  <si>
    <t>5.</t>
  </si>
  <si>
    <t>Ремонт  основных производственных фондов</t>
  </si>
  <si>
    <t>6.</t>
  </si>
  <si>
    <t>Оплата работ (услуг) сторонних организаций</t>
  </si>
  <si>
    <t>7.</t>
  </si>
  <si>
    <t>Прочие расходы по  обычным видам деятельности</t>
  </si>
  <si>
    <t>8.</t>
  </si>
  <si>
    <t>Налоги и иные обязательные платежи и сборы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</si>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</sst>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0" fontId="0" fillId="0" borderId="4" xfId="0" applyNumberFormat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затрат</a:t>
            </a:r>
          </a:p>
        </c:rich>
      </c:tx>
      <c:layout>
        <c:manualLayout>
          <c:xMode val="edge"/>
          <c:yMode val="edge"/>
          <c:x val="0.29132054036620258"/>
          <c:y val="1.2759166808323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FDD-4964-9554-FA9EC8FF2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FDD-4964-9554-FA9EC8FF28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FDD-4964-9554-FA9EC8FF28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FDD-4964-9554-FA9EC8FF28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FDD-4964-9554-FA9EC8FF28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FDD-4964-9554-FA9EC8FF2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FDD-4964-9554-FA9EC8FF2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FDD-4964-9554-FA9EC8FF28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Лист2!$E$5:$E$12</c:f>
              <c:strCache>
                <c:ptCount val="8"/>
                <c:pt idx="0">
                  <c:v>Материальные затраты</c:v>
                </c:pt>
                <c:pt idx="1">
                  <c:v>Затраты на оплату труда</c:v>
                </c:pt>
                <c:pt idx="2">
                  <c:v>Отчисления на социальные нужды</c:v>
                </c:pt>
                <c:pt idx="3">
                  <c:v>Амортизация</c:v>
                </c:pt>
                <c:pt idx="4">
                  <c:v>Ремонт  основных производственных фондов</c:v>
                </c:pt>
                <c:pt idx="5">
                  <c:v>Оплата работ (услуг) сторонних организаций</c:v>
                </c:pt>
                <c:pt idx="6">
                  <c:v>Прочие расходы по  обычным видам деятельности</c:v>
                </c:pt>
                <c:pt idx="7">
                  <c:v>Налоги и иные обязательные платежи и сборы</c:v>
                </c:pt>
              </c:strCache>
            </c:strRef>
          </c:cat>
          <c:val>
            <c:numRef>
              <c:f>Лист2!$F$5:$F$12</c:f>
              <c:numCache>
                <c:formatCode>0.00%</c:formatCode>
                <c:ptCount val="8"/>
                <c:pt idx="0">
                  <c:v>8.1513865622241458E-2</c:v>
                </c:pt>
                <c:pt idx="1">
                  <c:v>0.38726762726108432</c:v>
                </c:pt>
                <c:pt idx="2">
                  <c:v>9.637839424138675E-2</c:v>
                </c:pt>
                <c:pt idx="3">
                  <c:v>3.6301098448244834E-2</c:v>
                </c:pt>
                <c:pt idx="4">
                  <c:v>3.8288153702607367E-2</c:v>
                </c:pt>
                <c:pt idx="5">
                  <c:v>0.21634150408198854</c:v>
                </c:pt>
                <c:pt idx="6">
                  <c:v>0.13462369245589953</c:v>
                </c:pt>
                <c:pt idx="7">
                  <c:v>9.2856641865472055E-3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DD-4964-9554-FA9EC8FF28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13</xdr:row>
      <xdr:rowOff>142875</xdr:rowOff>
    </xdr:from>
    <xdr:to>
      <xdr:col>11</xdr:col>
      <xdr:colOff>485775</xdr:colOff>
      <xdr:row>40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1CCA03-72B3-E560-8A12-1B5A3510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03-fs01.gazprom-neft.local\dfs\2.%20&#1055;&#1054;&#1044;&#1056;&#1040;&#1047;&#1044;&#1045;&#1051;&#1045;&#1053;&#1048;&#1071;\6.%20&#1060;&#1069;&#1054;\2023\&#1060;&#1072;&#1082;&#1090;\&#1058;&#1047;&#1050;%20&#1055;&#1083;&#1072;&#1085;&#1077;&#1090;&#1072;\&#1058;&#1047;&#1050;%20&#1055;&#1083;&#1072;&#1085;&#1077;&#1090;&#1072;_&#1059;&#1087;&#1088;.&#1086;&#1090;&#1095;&#1077;&#1090;&#1085;&#1086;&#1089;&#1090;&#1100;_&#1060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03-fs01.gazprom-neft.local\dfs\2.%20&#1055;&#1054;&#1044;&#1056;&#1040;&#1047;&#1044;&#1045;&#1051;&#1045;&#1053;&#1048;&#1071;\6.%20&#1060;&#1069;&#1054;\2023\&#1060;&#1072;&#1082;&#1090;\&#1057;&#1088;&#1072;&#1074;&#1085;&#1077;&#1085;&#1080;&#1077;_&#1079;&#1072;&#1090;&#1088;&#1072;&#1090;\&#1057;&#1074;&#1086;&#1076;_&#1057;&#1088;&#1072;&#1074;&#1085;&#1077;&#1085;&#1080;&#1077;%20&#1079;&#1072;&#1090;&#1088;&#1072;&#1090;_&#1058;&#1059;_&#1070;&#1075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"/>
      <sheetName val="услуги охраны"/>
      <sheetName val="РАСХОДЫ_АС ПиБ"/>
      <sheetName val="ККО_СПО"/>
      <sheetName val="инструкции"/>
      <sheetName val="для ФА"/>
      <sheetName val="проверка"/>
      <sheetName val="сверка затрат на персонал"/>
      <sheetName val="ТЗК Планета СИП"/>
      <sheetName val="Оглавление"/>
      <sheetName val="ВНГО"/>
      <sheetName val="БДР"/>
      <sheetName val="Объем реал"/>
      <sheetName val="Выручка от реал"/>
      <sheetName val="Жд"/>
      <sheetName val="Авто"/>
      <sheetName val="Труба"/>
      <sheetName val="затраты на хранение"/>
      <sheetName val="затраты на заправку"/>
      <sheetName val="Прочие перем расх"/>
      <sheetName val="Валовый доход от реал"/>
      <sheetName val="маржа руб.тн"/>
      <sheetName val="Объем заправки"/>
      <sheetName val="Выручка от заправки"/>
      <sheetName val="Объем хранения"/>
      <sheetName val="Выручка от хранения"/>
      <sheetName val="Прочая выручка"/>
      <sheetName val="ЗАТРАТЫ_итог"/>
      <sheetName val="ЗАТРАТЫ_коммерч"/>
      <sheetName val="ЗАТРАТЫ_ОХР"/>
      <sheetName val="ЗАТРАТЫ_ПДиР"/>
      <sheetName val="ЗАТРАТЫ_20 сч"/>
      <sheetName val="ЗАТРАТЫ_25 сч"/>
      <sheetName val="ЗАТРАТЫ_26 сч"/>
      <sheetName val="ЗАТРАТЫ_44 сч"/>
      <sheetName val="ЗАТРАТЫ_91 сч"/>
      <sheetName val="ЗАТРАТЫ_91 сч_АУР"/>
      <sheetName val="ЗАТРАТЫ_91 сч_ПР"/>
      <sheetName val="прочие расх (расшифр)"/>
      <sheetName val="ККО ф.3"/>
      <sheetName val="Сценарка"/>
      <sheetName val="СС"/>
      <sheetName val="МБ"/>
      <sheetName val="МБ (тыс.руб.)"/>
      <sheetName val="МБ (руб.тн)"/>
      <sheetName val="МБ_ВРН"/>
      <sheetName val="МБ (тыс.руб.)_ВРН"/>
      <sheetName val="август 41 сч."/>
      <sheetName val="МБ (руб.тн)_ВРН"/>
      <sheetName val="МБ_БЛГ"/>
      <sheetName val="МБ (тыс.руб.)_БЛГ"/>
      <sheetName val="МБ (руб.тн)_БЛГ"/>
      <sheetName val="январь"/>
      <sheetName val="ФА"/>
      <sheetName val="Сверка с К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H13">
            <v>70.581569999999999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ЗАТРАТЫ предприятия</v>
          </cell>
        </row>
        <row r="5">
          <cell r="B5">
            <v>36967.714089999994</v>
          </cell>
        </row>
        <row r="133">
          <cell r="B133">
            <v>7039.7184200000011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ТУ_Юг"/>
      <sheetName val="ТЗК Планета"/>
      <sheetName val="Лист2"/>
      <sheetName val="ТУ Юг"/>
      <sheetName val="СВОД_Филиалы_ИТОГ"/>
      <sheetName val="Ахтубинск"/>
      <sheetName val="Балтимор"/>
      <sheetName val="Крымск"/>
      <sheetName val="Липецк"/>
      <sheetName val="Оренбург"/>
      <sheetName val="Таганрог"/>
      <sheetName val="Лист1"/>
      <sheetName val="Ульяновск"/>
      <sheetName val="Энгельс"/>
    </sheetNames>
    <sheetDataSet>
      <sheetData sheetId="0"/>
      <sheetData sheetId="1">
        <row r="8">
          <cell r="P8">
            <v>79.903999999999996</v>
          </cell>
        </row>
        <row r="58">
          <cell r="AD58">
            <v>15146.863240000001</v>
          </cell>
        </row>
        <row r="63">
          <cell r="AD63">
            <v>391.22497000000004</v>
          </cell>
        </row>
        <row r="67">
          <cell r="AD67">
            <v>17.720310000000001</v>
          </cell>
        </row>
        <row r="78">
          <cell r="AD78">
            <v>41.281849999999999</v>
          </cell>
        </row>
        <row r="83">
          <cell r="AD83">
            <v>191.55887999999999</v>
          </cell>
        </row>
        <row r="87">
          <cell r="AD87">
            <v>254.33430000000001</v>
          </cell>
        </row>
        <row r="88">
          <cell r="AD88">
            <v>98.307959999999994</v>
          </cell>
        </row>
        <row r="90">
          <cell r="AD90">
            <v>2592.7876700000002</v>
          </cell>
        </row>
        <row r="95">
          <cell r="AD95">
            <v>1684.9633400000002</v>
          </cell>
        </row>
        <row r="114">
          <cell r="AD114">
            <v>354.04981999999995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7"/>
  <sheetViews>
    <sheetView tabSelected="1" workbookViewId="0">
      <selection activeCell="J10" sqref="J10"/>
    </sheetView>
  </sheetViews>
  <sheetFormatPr defaultRowHeight="15" x14ac:dyDescent="0.25"/>
  <cols>
    <col min="1" max="1" width="9.140625" customWidth="1"/>
    <col min="2" max="2" width="0.42578125" customWidth="1"/>
    <col min="3" max="3" width="3.42578125" hidden="1" customWidth="1"/>
    <col min="4" max="4" width="6.7109375" bestFit="1" customWidth="1"/>
    <col min="5" max="5" width="51" customWidth="1"/>
    <col min="6" max="6" width="20" customWidth="1"/>
    <col min="8" max="8" width="0" hidden="1" customWidth="1"/>
  </cols>
  <sheetData>
    <row r="3" spans="4:8" ht="15.75" thickBot="1" x14ac:dyDescent="0.3">
      <c r="H3">
        <f>[1]ЗАТРАТЫ_итог!$B$133+[1]ЗАТРАТЫ_итог!$B$5</f>
        <v>44007.432509999999</v>
      </c>
    </row>
    <row r="4" spans="4:8" ht="15.75" thickBot="1" x14ac:dyDescent="0.3">
      <c r="D4" s="1" t="s">
        <v>0</v>
      </c>
      <c r="E4" s="2" t="s">
        <v>1</v>
      </c>
      <c r="F4" s="3" t="s">
        <v>2</v>
      </c>
    </row>
    <row r="5" spans="4:8" ht="15.75" thickBot="1" x14ac:dyDescent="0.3">
      <c r="D5" s="4" t="s">
        <v>3</v>
      </c>
      <c r="E5" s="5" t="s">
        <v>4</v>
      </c>
      <c r="F5" s="6">
        <v>8.1513865622241458E-2</v>
      </c>
      <c r="H5">
        <f>'[2]ТЗК Планета'!$AD$63+
'[2]ТЗК Планета'!$AD$67+
'[2]ТЗК Планета'!$AD$78+
'[2]ТЗК Планета'!$AD$83+
'[2]ТЗК Планета'!$AD$88+
'[2]ТЗК Планета'!$AD$87+
'[2]ТЗК Планета'!$AD$90</f>
        <v>3587.21594</v>
      </c>
    </row>
    <row r="6" spans="4:8" ht="15.75" thickBot="1" x14ac:dyDescent="0.3">
      <c r="D6" s="4" t="s">
        <v>5</v>
      </c>
      <c r="E6" s="5" t="s">
        <v>6</v>
      </c>
      <c r="F6" s="6">
        <v>0.38726762726108432</v>
      </c>
      <c r="H6" s="7" t="e">
        <f>#REF!</f>
        <v>#REF!</v>
      </c>
    </row>
    <row r="7" spans="4:8" ht="15.75" thickBot="1" x14ac:dyDescent="0.3">
      <c r="D7" s="4" t="s">
        <v>7</v>
      </c>
      <c r="E7" s="5" t="s">
        <v>8</v>
      </c>
      <c r="F7" s="6">
        <v>9.637839424138675E-2</v>
      </c>
      <c r="H7" s="7" t="e">
        <f>#REF!</f>
        <v>#REF!</v>
      </c>
    </row>
    <row r="8" spans="4:8" ht="15.75" thickBot="1" x14ac:dyDescent="0.3">
      <c r="D8" s="4" t="s">
        <v>9</v>
      </c>
      <c r="E8" s="5" t="s">
        <v>10</v>
      </c>
      <c r="F8" s="6">
        <v>3.6301098448244834E-2</v>
      </c>
      <c r="H8" s="7" t="e">
        <f>#REF!</f>
        <v>#REF!</v>
      </c>
    </row>
    <row r="9" spans="4:8" ht="15.75" thickBot="1" x14ac:dyDescent="0.3">
      <c r="D9" s="4" t="s">
        <v>11</v>
      </c>
      <c r="E9" s="5" t="s">
        <v>12</v>
      </c>
      <c r="F9" s="6">
        <v>3.8288153702607367E-2</v>
      </c>
      <c r="H9" s="7" t="e">
        <f>#REF!</f>
        <v>#REF!</v>
      </c>
    </row>
    <row r="10" spans="4:8" ht="15.75" thickBot="1" x14ac:dyDescent="0.3">
      <c r="D10" s="4" t="s">
        <v>13</v>
      </c>
      <c r="E10" s="5" t="s">
        <v>14</v>
      </c>
      <c r="F10" s="6">
        <v>0.21634150408198854</v>
      </c>
      <c r="H10">
        <f>'[2]ТЗК Планета'!$AD$58-
'[2]ТЗК Планета'!$AD$63-
'[2]ТЗК Планета'!$AD$67-
'[2]ТЗК Планета'!$AD$78-'[2]ТЗК Планета'!$AD$83-'[2]ТЗК Планета'!$AD$87-'[2]ТЗК Планета'!$AD$88-'[2]ТЗК Планета'!$AD$90-'[2]ТЗК Планета'!$AD$95-'[2]ТЗК Планета'!$AD$114</f>
        <v>9520.6341400000001</v>
      </c>
    </row>
    <row r="11" spans="4:8" ht="15.75" thickBot="1" x14ac:dyDescent="0.3">
      <c r="D11" s="4" t="s">
        <v>15</v>
      </c>
      <c r="E11" s="5" t="s">
        <v>16</v>
      </c>
      <c r="F11" s="6">
        <v>0.13462369245589953</v>
      </c>
      <c r="H11" s="7" t="e">
        <f>H3-H5-H6-H7-H8-H9-H10-H12</f>
        <v>#REF!</v>
      </c>
    </row>
    <row r="12" spans="4:8" ht="15.75" thickBot="1" x14ac:dyDescent="0.3">
      <c r="D12" s="4" t="s">
        <v>17</v>
      </c>
      <c r="E12" s="5" t="s">
        <v>18</v>
      </c>
      <c r="F12" s="6">
        <v>9.2856641865472055E-3</v>
      </c>
      <c r="H12" s="7" t="e">
        <f>#REF!</f>
        <v>#REF!</v>
      </c>
    </row>
    <row r="13" spans="4:8" ht="15.75" thickBot="1" x14ac:dyDescent="0.3">
      <c r="D13" s="4"/>
      <c r="E13" s="5" t="s">
        <v>20</v>
      </c>
      <c r="F13" s="6">
        <f>SUM(F5:F12)</f>
        <v>1</v>
      </c>
      <c r="H13" t="e">
        <f>SUM(H5:H12)</f>
        <v>#REF!</v>
      </c>
    </row>
    <row r="14" spans="4:8" x14ac:dyDescent="0.25">
      <c r="H14" t="e">
        <f>H3-H13</f>
        <v>#REF!</v>
      </c>
    </row>
    <row r="17" spans="14:14" x14ac:dyDescent="0.25">
      <c r="N17" t="s">
        <v>19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6F72E3-ECDE-44E6-BD51-95BF6C9AD4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dcterms:created xsi:type="dcterms:W3CDTF">2023-03-17T12:07:57Z</dcterms:created>
  <dcterms:modified xsi:type="dcterms:W3CDTF">2024-02-09T11:25:26Z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