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\OneDrive\Рабочий стол\"/>
    </mc:Choice>
  </mc:AlternateContent>
  <xr:revisionPtr revIDLastSave="0" documentId="8_{48C621EB-85B4-41E1-A7FC-F5C286EFCE98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Лист1" sheetId="1" r:id="rId1"/>
    <sheet name="Лист2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L11" i="2" l="1"/>
  <c r="BF11" i="2" s="1"/>
  <c r="BF6" i="2" s="1"/>
  <c r="BF13" i="2" s="1"/>
  <c r="FD13" i="2"/>
  <c r="BP6" i="2"/>
  <c r="BP13" i="2" s="1"/>
  <c r="DV6" i="2"/>
  <c r="DV13" i="2" s="1"/>
  <c r="FD6" i="2"/>
  <c r="ET6" i="2"/>
  <c r="ET13" i="2" s="1"/>
  <c r="EK6" i="2"/>
  <c r="EK13" i="2" s="1"/>
  <c r="DC6" i="2"/>
  <c r="DC13" i="2" s="1"/>
  <c r="CT6" i="2"/>
  <c r="CT13" i="2" s="1"/>
  <c r="CB6" i="2"/>
  <c r="CB13" i="2" s="1"/>
  <c r="CK6" i="2"/>
  <c r="CK13" i="2" s="1"/>
  <c r="CM19" i="1"/>
  <c r="FD14" i="2" s="1"/>
  <c r="BF14" i="2" s="1"/>
  <c r="CM14" i="1"/>
  <c r="CM20" i="1" s="1"/>
  <c r="CM26" i="1" s="1"/>
  <c r="DL6" i="2" l="1"/>
  <c r="DL13" i="2" s="1"/>
</calcChain>
</file>

<file path=xl/sharedStrings.xml><?xml version="1.0" encoding="utf-8"?>
<sst xmlns="http://schemas.openxmlformats.org/spreadsheetml/2006/main" count="85" uniqueCount="68">
  <si>
    <t>Форма № 2</t>
  </si>
  <si>
    <t>Форма раскрытия информации об основных показателях</t>
  </si>
  <si>
    <t>финансово-хозяйственной деятельности СЕМ в сфере выполнения</t>
  </si>
  <si>
    <t xml:space="preserve"> АО "Газпромнефть-Аэро"</t>
  </si>
  <si>
    <t>I. Доходы и расходы</t>
  </si>
  <si>
    <t>№ п/п</t>
  </si>
  <si>
    <t>Наименование показателей финансово-хозяйственной деятельности субъекта естественной монополии
в сфере услуг аэропортов</t>
  </si>
  <si>
    <t>Единица измерения</t>
  </si>
  <si>
    <t>Год (отчет)
2020</t>
  </si>
  <si>
    <t>1</t>
  </si>
  <si>
    <t>Доходы всего, в том числе по видам регулируемых услуг:</t>
  </si>
  <si>
    <t>(тыс. руб.)</t>
  </si>
  <si>
    <t>1.1</t>
  </si>
  <si>
    <t>Обеспечение заправки воздушных судов авиационным топливом</t>
  </si>
  <si>
    <t>2</t>
  </si>
  <si>
    <t>Расходы всего (включая коммерческие и управленческие расходы), в том числе: по видам регулируемых услуг:</t>
  </si>
  <si>
    <t>2.1</t>
  </si>
  <si>
    <t>3</t>
  </si>
  <si>
    <t>Прибыль (убыток) от продаж</t>
  </si>
  <si>
    <t>4</t>
  </si>
  <si>
    <t>Доходы от участия в других организациях</t>
  </si>
  <si>
    <t>5</t>
  </si>
  <si>
    <t>Проценты к получению</t>
  </si>
  <si>
    <t>6</t>
  </si>
  <si>
    <t>Проценты к уплате</t>
  </si>
  <si>
    <t>7</t>
  </si>
  <si>
    <t>Прочие доходы</t>
  </si>
  <si>
    <t>8</t>
  </si>
  <si>
    <t>Прочие расходы</t>
  </si>
  <si>
    <t>9</t>
  </si>
  <si>
    <t>Прибыль (убыток) до налогообложения</t>
  </si>
  <si>
    <t>10</t>
  </si>
  <si>
    <t>Текущий налог на прибыль</t>
  </si>
  <si>
    <t>10.1</t>
  </si>
  <si>
    <t>в том числе постоянные налоговые обязательства (активы)</t>
  </si>
  <si>
    <t>11</t>
  </si>
  <si>
    <t>Изменение отложенных налоговых обязательств</t>
  </si>
  <si>
    <t>12</t>
  </si>
  <si>
    <t>Изменение отложенных налоговых активов</t>
  </si>
  <si>
    <t>13</t>
  </si>
  <si>
    <t>Прочее</t>
  </si>
  <si>
    <t>14</t>
  </si>
  <si>
    <t>Чистая прибыль (убыток)</t>
  </si>
  <si>
    <t>субъект регулирования  ООО "ТЗК "Планета"</t>
  </si>
  <si>
    <t>II. Расшифровка расходов по финансово-хозяйственной деятельности</t>
  </si>
  <si>
    <t>Наименование хозяйств, работ и операций</t>
  </si>
  <si>
    <t>Расходы всего</t>
  </si>
  <si>
    <t>В том числе по статьям затрат</t>
  </si>
  <si>
    <t>расходы, связанные
с участием
в совместной деятельности</t>
  </si>
  <si>
    <t>материальные
затраты</t>
  </si>
  <si>
    <t>затраты на оплату труда</t>
  </si>
  <si>
    <t>отчисления
на соц. нужды</t>
  </si>
  <si>
    <t>амортизация</t>
  </si>
  <si>
    <t>прочие расходы
по обычным видам деятельности</t>
  </si>
  <si>
    <t>операционные расходы, связанные с оплатой услуг, оказываемых кредитными организациями</t>
  </si>
  <si>
    <t>проценты к уплате
по кредитам и займам</t>
  </si>
  <si>
    <t>налоги и иные
обязательные
платежи и сборы</t>
  </si>
  <si>
    <t>прочие расходы</t>
  </si>
  <si>
    <t>Регулируемые виды деятельности</t>
  </si>
  <si>
    <t>1. Обеспечение взлета, посадки и стоянки воздушных судов</t>
  </si>
  <si>
    <t>2. Предоставление аэровокзального комплекса</t>
  </si>
  <si>
    <t>3. Обеспечение авиационной безопасности</t>
  </si>
  <si>
    <t>4. Обслуживание пассажиров</t>
  </si>
  <si>
    <t>5. Обеспечение заправки воздушных судов авиационным топливом</t>
  </si>
  <si>
    <t>6. Хранение авиационного топлива</t>
  </si>
  <si>
    <t>Итого по аэропортовой деятельности:</t>
  </si>
  <si>
    <t>Прочие доходы и расходы</t>
  </si>
  <si>
    <t xml:space="preserve">(оказания) регулируемых работ (услуг) субъект регулирования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</si>
</sst>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₽;\(#,###\)\ _₽"/>
  </numFmts>
  <fonts count="7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9" fontId="5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left" vertical="top"/>
    </xf>
    <xf numFmtId="0" fontId="5" fillId="0" borderId="0" xfId="1"/>
    <xf numFmtId="0" fontId="1" fillId="0" borderId="0" xfId="1" applyFont="1" applyAlignment="1">
      <alignment horizontal="left"/>
    </xf>
    <xf numFmtId="0" fontId="3" fillId="0" borderId="2" xfId="1" applyFont="1" applyBorder="1" applyAlignment="1">
      <alignment horizontal="left"/>
    </xf>
    <xf numFmtId="0" fontId="3" fillId="2" borderId="2" xfId="1" applyFont="1" applyFill="1" applyBorder="1" applyAlignment="1">
      <alignment horizontal="left"/>
    </xf>
    <xf numFmtId="0" fontId="3" fillId="2" borderId="5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left"/>
    </xf>
    <xf numFmtId="3" fontId="0" fillId="0" borderId="0" xfId="0" applyNumberFormat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164" fontId="1" fillId="0" borderId="2" xfId="0" applyNumberFormat="1" applyFont="1" applyBorder="1" applyAlignment="1">
      <alignment horizontal="center" vertical="top"/>
    </xf>
    <xf numFmtId="164" fontId="1" fillId="0" borderId="3" xfId="0" applyNumberFormat="1" applyFont="1" applyBorder="1" applyAlignment="1">
      <alignment horizontal="center" vertical="top"/>
    </xf>
    <xf numFmtId="164" fontId="1" fillId="0" borderId="4" xfId="0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3" fontId="4" fillId="0" borderId="1" xfId="1" applyNumberFormat="1" applyFont="1" applyBorder="1" applyAlignment="1">
      <alignment horizontal="center"/>
    </xf>
    <xf numFmtId="3" fontId="4" fillId="2" borderId="1" xfId="1" applyNumberFormat="1" applyFont="1" applyFill="1" applyBorder="1" applyAlignment="1">
      <alignment horizontal="center"/>
    </xf>
    <xf numFmtId="0" fontId="4" fillId="0" borderId="3" xfId="1" applyFont="1" applyBorder="1" applyAlignment="1">
      <alignment horizontal="left" wrapText="1" indent="1"/>
    </xf>
    <xf numFmtId="0" fontId="4" fillId="0" borderId="4" xfId="1" applyFont="1" applyBorder="1" applyAlignment="1">
      <alignment horizontal="left" wrapText="1" indent="1"/>
    </xf>
    <xf numFmtId="0" fontId="4" fillId="2" borderId="3" xfId="1" applyFont="1" applyFill="1" applyBorder="1" applyAlignment="1">
      <alignment horizontal="left" wrapText="1" indent="1"/>
    </xf>
    <xf numFmtId="0" fontId="4" fillId="2" borderId="4" xfId="1" applyFont="1" applyFill="1" applyBorder="1" applyAlignment="1">
      <alignment horizontal="left" wrapText="1" indent="1"/>
    </xf>
    <xf numFmtId="3" fontId="3" fillId="2" borderId="1" xfId="1" applyNumberFormat="1" applyFont="1" applyFill="1" applyBorder="1" applyAlignment="1">
      <alignment horizontal="center"/>
    </xf>
    <xf numFmtId="0" fontId="3" fillId="2" borderId="3" xfId="1" applyFont="1" applyFill="1" applyBorder="1" applyAlignment="1">
      <alignment horizontal="left" wrapText="1"/>
    </xf>
    <xf numFmtId="0" fontId="3" fillId="2" borderId="4" xfId="1" applyFont="1" applyFill="1" applyBorder="1" applyAlignment="1">
      <alignment horizontal="left" wrapText="1"/>
    </xf>
    <xf numFmtId="0" fontId="3" fillId="2" borderId="3" xfId="1" applyFont="1" applyFill="1" applyBorder="1" applyAlignment="1">
      <alignment horizontal="left"/>
    </xf>
    <xf numFmtId="0" fontId="3" fillId="2" borderId="4" xfId="1" applyFont="1" applyFill="1" applyBorder="1" applyAlignment="1">
      <alignment horizontal="left"/>
    </xf>
    <xf numFmtId="0" fontId="3" fillId="0" borderId="1" xfId="1" applyFont="1" applyBorder="1" applyAlignment="1">
      <alignment horizontal="center" vertical="center"/>
    </xf>
    <xf numFmtId="0" fontId="4" fillId="2" borderId="3" xfId="1" applyFont="1" applyFill="1" applyBorder="1" applyAlignment="1">
      <alignment horizontal="left"/>
    </xf>
    <xf numFmtId="0" fontId="4" fillId="2" borderId="4" xfId="1" applyFont="1" applyFill="1" applyBorder="1" applyAlignment="1">
      <alignment horizontal="left"/>
    </xf>
    <xf numFmtId="0" fontId="3" fillId="2" borderId="9" xfId="1" applyFont="1" applyFill="1" applyBorder="1" applyAlignment="1">
      <alignment horizontal="left" wrapText="1"/>
    </xf>
    <xf numFmtId="0" fontId="3" fillId="2" borderId="10" xfId="1" applyFont="1" applyFill="1" applyBorder="1" applyAlignment="1">
      <alignment horizontal="left" wrapText="1"/>
    </xf>
    <xf numFmtId="0" fontId="1" fillId="0" borderId="0" xfId="1" applyFont="1" applyAlignment="1">
      <alignment horizontal="center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textRotation="90" wrapText="1"/>
    </xf>
  </cellXfs>
  <cellStyles count="3">
    <cellStyle name="Обычный" xfId="0" builtinId="0"/>
    <cellStyle name="Обычный 2" xfId="1" xr:uid="{00000000-0005-0000-0000-000001000000}"/>
    <cellStyle name="Процент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E26"/>
  <sheetViews>
    <sheetView tabSelected="1" topLeftCell="A7" workbookViewId="0">
      <selection activeCell="DE17" sqref="DE17"/>
    </sheetView>
  </sheetViews>
  <sheetFormatPr defaultRowHeight="15" x14ac:dyDescent="0.25"/>
  <cols>
    <col min="2" max="2" width="0.85546875" customWidth="1"/>
    <col min="3" max="8" width="9.140625" hidden="1" customWidth="1"/>
    <col min="9" max="9" width="1" customWidth="1"/>
    <col min="20" max="20" width="9.140625" customWidth="1"/>
    <col min="21" max="21" width="2" customWidth="1"/>
    <col min="22" max="42" width="9.140625" hidden="1" customWidth="1"/>
    <col min="43" max="43" width="1.140625" hidden="1" customWidth="1"/>
    <col min="44" max="62" width="9.140625" hidden="1" customWidth="1"/>
    <col min="63" max="63" width="1.28515625" hidden="1" customWidth="1"/>
    <col min="64" max="74" width="9.140625" hidden="1" customWidth="1"/>
    <col min="76" max="76" width="8.140625" customWidth="1"/>
    <col min="77" max="77" width="1.28515625" hidden="1" customWidth="1"/>
    <col min="78" max="78" width="0.5703125" hidden="1" customWidth="1"/>
    <col min="79" max="79" width="2.28515625" hidden="1" customWidth="1"/>
    <col min="80" max="80" width="0.28515625" hidden="1" customWidth="1"/>
    <col min="81" max="82" width="9.140625" hidden="1" customWidth="1"/>
    <col min="83" max="83" width="3.5703125" hidden="1" customWidth="1"/>
    <col min="84" max="90" width="9.140625" hidden="1" customWidth="1"/>
    <col min="91" max="91" width="6.28515625" customWidth="1"/>
    <col min="92" max="92" width="0.7109375" hidden="1" customWidth="1"/>
    <col min="93" max="107" width="9.140625" hidden="1" customWidth="1"/>
    <col min="108" max="108" width="7" customWidth="1"/>
  </cols>
  <sheetData>
    <row r="1" spans="1:10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2" t="s">
        <v>0</v>
      </c>
    </row>
    <row r="2" spans="1:10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</row>
    <row r="3" spans="1:108" ht="15.75" x14ac:dyDescent="0.2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</row>
    <row r="4" spans="1:108" ht="15.75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</row>
    <row r="5" spans="1:108" ht="15.75" x14ac:dyDescent="0.25">
      <c r="A5" s="16" t="s">
        <v>67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</row>
    <row r="6" spans="1:108" ht="15.75" x14ac:dyDescent="0.25">
      <c r="A6" s="15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 t="s">
        <v>3</v>
      </c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</row>
    <row r="7" spans="1:108" x14ac:dyDescent="0.25">
      <c r="A7" s="17" t="s">
        <v>4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</row>
    <row r="8" spans="1:108" hidden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</row>
    <row r="9" spans="1:108" ht="32.25" customHeight="1" x14ac:dyDescent="0.25">
      <c r="A9" s="11" t="s">
        <v>5</v>
      </c>
      <c r="B9" s="11"/>
      <c r="C9" s="11"/>
      <c r="D9" s="11"/>
      <c r="E9" s="11"/>
      <c r="F9" s="11"/>
      <c r="G9" s="11"/>
      <c r="H9" s="11"/>
      <c r="I9" s="12" t="s">
        <v>6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4"/>
      <c r="BW9" s="11" t="s">
        <v>7</v>
      </c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 t="s">
        <v>8</v>
      </c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</row>
    <row r="10" spans="1:108" x14ac:dyDescent="0.25">
      <c r="A10" s="18" t="s">
        <v>9</v>
      </c>
      <c r="B10" s="18"/>
      <c r="C10" s="18"/>
      <c r="D10" s="18"/>
      <c r="E10" s="18"/>
      <c r="F10" s="18"/>
      <c r="G10" s="18"/>
      <c r="H10" s="18"/>
      <c r="I10" s="3"/>
      <c r="J10" s="19" t="s">
        <v>10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20"/>
      <c r="BW10" s="21" t="s">
        <v>11</v>
      </c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2">
        <v>98532.895980000001</v>
      </c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4"/>
    </row>
    <row r="11" spans="1:108" x14ac:dyDescent="0.25">
      <c r="A11" s="18" t="s">
        <v>12</v>
      </c>
      <c r="B11" s="18"/>
      <c r="C11" s="18"/>
      <c r="D11" s="18"/>
      <c r="E11" s="18"/>
      <c r="F11" s="18"/>
      <c r="G11" s="18"/>
      <c r="H11" s="18"/>
      <c r="I11" s="3"/>
      <c r="J11" s="19" t="s">
        <v>13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20"/>
      <c r="BW11" s="25" t="s">
        <v>11</v>
      </c>
      <c r="BX11" s="26"/>
      <c r="CM11" s="22">
        <v>96504.629260000002</v>
      </c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4"/>
    </row>
    <row r="12" spans="1:108" x14ac:dyDescent="0.25">
      <c r="A12" s="18" t="s">
        <v>14</v>
      </c>
      <c r="B12" s="18"/>
      <c r="C12" s="18"/>
      <c r="D12" s="18"/>
      <c r="E12" s="18"/>
      <c r="F12" s="18"/>
      <c r="G12" s="18"/>
      <c r="H12" s="18"/>
      <c r="I12" s="3"/>
      <c r="J12" s="19" t="s">
        <v>15</v>
      </c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20"/>
      <c r="BW12" s="21" t="s">
        <v>11</v>
      </c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2">
        <v>97221.029190000001</v>
      </c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4"/>
    </row>
    <row r="13" spans="1:108" x14ac:dyDescent="0.25">
      <c r="A13" s="18" t="s">
        <v>16</v>
      </c>
      <c r="B13" s="18"/>
      <c r="C13" s="18"/>
      <c r="D13" s="18"/>
      <c r="E13" s="18"/>
      <c r="F13" s="18"/>
      <c r="G13" s="18"/>
      <c r="H13" s="18"/>
      <c r="I13" s="3"/>
      <c r="J13" s="19" t="s">
        <v>13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20"/>
      <c r="BW13" s="21" t="s">
        <v>11</v>
      </c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2">
        <v>97221.029190000001</v>
      </c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4"/>
    </row>
    <row r="14" spans="1:108" x14ac:dyDescent="0.25">
      <c r="A14" s="18" t="s">
        <v>17</v>
      </c>
      <c r="B14" s="18"/>
      <c r="C14" s="18"/>
      <c r="D14" s="18"/>
      <c r="E14" s="18"/>
      <c r="F14" s="18"/>
      <c r="G14" s="18"/>
      <c r="H14" s="18"/>
      <c r="I14" s="3"/>
      <c r="J14" s="19" t="s">
        <v>18</v>
      </c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20"/>
      <c r="BW14" s="21" t="s">
        <v>11</v>
      </c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2">
        <f>+CM10-CM12</f>
        <v>1311.86679</v>
      </c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4"/>
    </row>
    <row r="15" spans="1:108" x14ac:dyDescent="0.25">
      <c r="A15" s="18" t="s">
        <v>19</v>
      </c>
      <c r="B15" s="18"/>
      <c r="C15" s="18"/>
      <c r="D15" s="18"/>
      <c r="E15" s="18"/>
      <c r="F15" s="18"/>
      <c r="G15" s="18"/>
      <c r="H15" s="18"/>
      <c r="I15" s="3"/>
      <c r="J15" s="19" t="s">
        <v>20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20"/>
      <c r="BW15" s="21" t="s">
        <v>11</v>
      </c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2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4"/>
    </row>
    <row r="16" spans="1:108" x14ac:dyDescent="0.25">
      <c r="A16" s="18" t="s">
        <v>21</v>
      </c>
      <c r="B16" s="18"/>
      <c r="C16" s="18"/>
      <c r="D16" s="18"/>
      <c r="E16" s="18"/>
      <c r="F16" s="18"/>
      <c r="G16" s="18"/>
      <c r="H16" s="18"/>
      <c r="I16" s="3"/>
      <c r="J16" s="19" t="s">
        <v>22</v>
      </c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20"/>
      <c r="BW16" s="21" t="s">
        <v>11</v>
      </c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2">
        <v>185.42674</v>
      </c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4"/>
    </row>
    <row r="17" spans="1:109" x14ac:dyDescent="0.25">
      <c r="A17" s="18" t="s">
        <v>23</v>
      </c>
      <c r="B17" s="18"/>
      <c r="C17" s="18"/>
      <c r="D17" s="18"/>
      <c r="E17" s="18"/>
      <c r="F17" s="18"/>
      <c r="G17" s="18"/>
      <c r="H17" s="18"/>
      <c r="I17" s="3"/>
      <c r="J17" s="19" t="s">
        <v>24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20"/>
      <c r="BW17" s="21" t="s">
        <v>11</v>
      </c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2">
        <v>538.84700999999995</v>
      </c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4"/>
    </row>
    <row r="18" spans="1:109" x14ac:dyDescent="0.25">
      <c r="A18" s="18" t="s">
        <v>25</v>
      </c>
      <c r="B18" s="18"/>
      <c r="C18" s="18"/>
      <c r="D18" s="18"/>
      <c r="E18" s="18"/>
      <c r="F18" s="18"/>
      <c r="G18" s="18"/>
      <c r="H18" s="18"/>
      <c r="I18" s="3"/>
      <c r="J18" s="19" t="s">
        <v>26</v>
      </c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20"/>
      <c r="BW18" s="21" t="s">
        <v>11</v>
      </c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2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4"/>
    </row>
    <row r="19" spans="1:109" x14ac:dyDescent="0.25">
      <c r="A19" s="18" t="s">
        <v>27</v>
      </c>
      <c r="B19" s="18"/>
      <c r="C19" s="18"/>
      <c r="D19" s="18"/>
      <c r="E19" s="18"/>
      <c r="F19" s="18"/>
      <c r="G19" s="18"/>
      <c r="H19" s="18"/>
      <c r="I19" s="3"/>
      <c r="J19" s="19" t="s">
        <v>28</v>
      </c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20"/>
      <c r="BW19" s="21" t="s">
        <v>11</v>
      </c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2">
        <f>10245.67133-CM17-(5705.49538-CM16)</f>
        <v>4186.7556799999993</v>
      </c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4"/>
    </row>
    <row r="20" spans="1:109" x14ac:dyDescent="0.25">
      <c r="A20" s="18" t="s">
        <v>29</v>
      </c>
      <c r="B20" s="18"/>
      <c r="C20" s="18"/>
      <c r="D20" s="18"/>
      <c r="E20" s="18"/>
      <c r="F20" s="18"/>
      <c r="G20" s="18"/>
      <c r="H20" s="18"/>
      <c r="I20" s="3"/>
      <c r="J20" s="19" t="s">
        <v>30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20"/>
      <c r="BW20" s="21" t="s">
        <v>11</v>
      </c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2">
        <f>+CM14+CM15+CM16-CM17+CM18-CM19</f>
        <v>-3228.3091599999993</v>
      </c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4"/>
    </row>
    <row r="21" spans="1:109" x14ac:dyDescent="0.25">
      <c r="A21" s="18" t="s">
        <v>31</v>
      </c>
      <c r="B21" s="18"/>
      <c r="C21" s="18"/>
      <c r="D21" s="18"/>
      <c r="E21" s="18"/>
      <c r="F21" s="18"/>
      <c r="G21" s="18"/>
      <c r="H21" s="18"/>
      <c r="I21" s="3"/>
      <c r="J21" s="19" t="s">
        <v>32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20"/>
      <c r="BW21" s="21" t="s">
        <v>11</v>
      </c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2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4"/>
    </row>
    <row r="22" spans="1:109" x14ac:dyDescent="0.25">
      <c r="A22" s="18" t="s">
        <v>33</v>
      </c>
      <c r="B22" s="18"/>
      <c r="C22" s="18"/>
      <c r="D22" s="18"/>
      <c r="E22" s="18"/>
      <c r="F22" s="18"/>
      <c r="G22" s="18"/>
      <c r="H22" s="18"/>
      <c r="I22" s="3"/>
      <c r="J22" s="19" t="s">
        <v>34</v>
      </c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20"/>
      <c r="BW22" s="21" t="s">
        <v>11</v>
      </c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2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4"/>
    </row>
    <row r="23" spans="1:109" x14ac:dyDescent="0.25">
      <c r="A23" s="18" t="s">
        <v>35</v>
      </c>
      <c r="B23" s="18"/>
      <c r="C23" s="18"/>
      <c r="D23" s="18"/>
      <c r="E23" s="18"/>
      <c r="F23" s="18"/>
      <c r="G23" s="18"/>
      <c r="H23" s="18"/>
      <c r="I23" s="3"/>
      <c r="J23" s="19" t="s">
        <v>36</v>
      </c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20"/>
      <c r="BW23" s="21" t="s">
        <v>11</v>
      </c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2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4"/>
    </row>
    <row r="24" spans="1:109" x14ac:dyDescent="0.25">
      <c r="A24" s="18" t="s">
        <v>37</v>
      </c>
      <c r="B24" s="18"/>
      <c r="C24" s="18"/>
      <c r="D24" s="18"/>
      <c r="E24" s="18"/>
      <c r="F24" s="18"/>
      <c r="G24" s="18"/>
      <c r="H24" s="18"/>
      <c r="I24" s="3"/>
      <c r="J24" s="19" t="s">
        <v>38</v>
      </c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20"/>
      <c r="BW24" s="21" t="s">
        <v>11</v>
      </c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2">
        <v>513.33722999999998</v>
      </c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4"/>
    </row>
    <row r="25" spans="1:109" x14ac:dyDescent="0.25">
      <c r="A25" s="18" t="s">
        <v>39</v>
      </c>
      <c r="B25" s="18"/>
      <c r="C25" s="18"/>
      <c r="D25" s="18"/>
      <c r="E25" s="18"/>
      <c r="F25" s="18"/>
      <c r="G25" s="18"/>
      <c r="H25" s="18"/>
      <c r="I25" s="3"/>
      <c r="J25" s="19" t="s">
        <v>40</v>
      </c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20"/>
      <c r="BW25" s="21" t="s">
        <v>11</v>
      </c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2">
        <v>-2.8789199999999999</v>
      </c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4"/>
      <c r="DE25" s="10"/>
    </row>
    <row r="26" spans="1:109" x14ac:dyDescent="0.25">
      <c r="A26" s="18" t="s">
        <v>41</v>
      </c>
      <c r="B26" s="18"/>
      <c r="C26" s="18"/>
      <c r="D26" s="18"/>
      <c r="E26" s="18"/>
      <c r="F26" s="18"/>
      <c r="G26" s="18"/>
      <c r="H26" s="18"/>
      <c r="I26" s="3"/>
      <c r="J26" s="19" t="s">
        <v>42</v>
      </c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20"/>
      <c r="BW26" s="21" t="s">
        <v>11</v>
      </c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2">
        <f>+CM20+CM24+CM25</f>
        <v>-2717.8508499999994</v>
      </c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4"/>
    </row>
  </sheetData>
  <mergeCells count="77">
    <mergeCell ref="A26:H26"/>
    <mergeCell ref="J26:BV26"/>
    <mergeCell ref="BW26:CL26"/>
    <mergeCell ref="CM26:DD26"/>
    <mergeCell ref="A24:H24"/>
    <mergeCell ref="J24:BV24"/>
    <mergeCell ref="BW24:CL24"/>
    <mergeCell ref="CM24:DD24"/>
    <mergeCell ref="A25:H25"/>
    <mergeCell ref="J25:BV25"/>
    <mergeCell ref="BW25:CL25"/>
    <mergeCell ref="CM25:DD25"/>
    <mergeCell ref="A22:H22"/>
    <mergeCell ref="J22:BV22"/>
    <mergeCell ref="BW22:CL22"/>
    <mergeCell ref="CM22:DD22"/>
    <mergeCell ref="A23:H23"/>
    <mergeCell ref="J23:BV23"/>
    <mergeCell ref="BW23:CL23"/>
    <mergeCell ref="CM23:DD23"/>
    <mergeCell ref="A20:H20"/>
    <mergeCell ref="J20:BV20"/>
    <mergeCell ref="BW20:CL20"/>
    <mergeCell ref="CM20:DD20"/>
    <mergeCell ref="A21:H21"/>
    <mergeCell ref="J21:BV21"/>
    <mergeCell ref="BW21:CL21"/>
    <mergeCell ref="CM21:DD21"/>
    <mergeCell ref="A18:H18"/>
    <mergeCell ref="J18:BV18"/>
    <mergeCell ref="BW18:CL18"/>
    <mergeCell ref="CM18:DD18"/>
    <mergeCell ref="A19:H19"/>
    <mergeCell ref="J19:BV19"/>
    <mergeCell ref="BW19:CL19"/>
    <mergeCell ref="CM19:DD19"/>
    <mergeCell ref="A16:H16"/>
    <mergeCell ref="J16:BV16"/>
    <mergeCell ref="BW16:CL16"/>
    <mergeCell ref="CM16:DD16"/>
    <mergeCell ref="A17:H17"/>
    <mergeCell ref="J17:BV17"/>
    <mergeCell ref="BW17:CL17"/>
    <mergeCell ref="CM17:DD17"/>
    <mergeCell ref="CM15:DD15"/>
    <mergeCell ref="A14:H14"/>
    <mergeCell ref="J14:BV14"/>
    <mergeCell ref="BW14:CL14"/>
    <mergeCell ref="CM14:DD14"/>
    <mergeCell ref="A15:H15"/>
    <mergeCell ref="J15:BV15"/>
    <mergeCell ref="BW15:CL15"/>
    <mergeCell ref="CM12:DD12"/>
    <mergeCell ref="A12:H12"/>
    <mergeCell ref="J12:BV12"/>
    <mergeCell ref="BW12:CL12"/>
    <mergeCell ref="A13:H13"/>
    <mergeCell ref="J13:BV13"/>
    <mergeCell ref="BW13:CL13"/>
    <mergeCell ref="CM13:DD13"/>
    <mergeCell ref="A10:H10"/>
    <mergeCell ref="J10:BV10"/>
    <mergeCell ref="BW10:CL10"/>
    <mergeCell ref="CM10:DD10"/>
    <mergeCell ref="A11:H11"/>
    <mergeCell ref="J11:BV11"/>
    <mergeCell ref="CM11:DD11"/>
    <mergeCell ref="BW11:BX11"/>
    <mergeCell ref="A9:H9"/>
    <mergeCell ref="I9:BV9"/>
    <mergeCell ref="BW9:CL9"/>
    <mergeCell ref="CM9:DD9"/>
    <mergeCell ref="A3:DD3"/>
    <mergeCell ref="A4:DD4"/>
    <mergeCell ref="A5:DD5"/>
    <mergeCell ref="A6:DD6"/>
    <mergeCell ref="A7:DD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K14"/>
  <sheetViews>
    <sheetView topLeftCell="C1" workbookViewId="0">
      <selection activeCell="DL11" sqref="DL11:DU11"/>
    </sheetView>
  </sheetViews>
  <sheetFormatPr defaultRowHeight="15" x14ac:dyDescent="0.25"/>
  <cols>
    <col min="1" max="1" width="3.85546875" customWidth="1"/>
    <col min="7" max="7" width="9.140625" customWidth="1"/>
    <col min="8" max="8" width="1.140625" customWidth="1"/>
    <col min="9" max="14" width="9.140625" hidden="1" customWidth="1"/>
    <col min="15" max="15" width="6.7109375" hidden="1" customWidth="1"/>
    <col min="16" max="57" width="9.140625" hidden="1" customWidth="1"/>
    <col min="59" max="59" width="8.28515625" customWidth="1"/>
    <col min="60" max="67" width="9.140625" hidden="1" customWidth="1"/>
    <col min="68" max="68" width="8" customWidth="1"/>
    <col min="69" max="69" width="2.5703125" hidden="1" customWidth="1"/>
    <col min="70" max="79" width="9.140625" hidden="1" customWidth="1"/>
    <col min="81" max="81" width="2.7109375" customWidth="1"/>
    <col min="82" max="88" width="9.140625" hidden="1" customWidth="1"/>
    <col min="90" max="90" width="0.42578125" customWidth="1"/>
    <col min="91" max="97" width="9.140625" hidden="1" customWidth="1"/>
    <col min="99" max="99" width="1.42578125" customWidth="1"/>
    <col min="100" max="106" width="9.140625" hidden="1" customWidth="1"/>
    <col min="108" max="108" width="4.140625" customWidth="1"/>
    <col min="109" max="115" width="9.140625" hidden="1" customWidth="1"/>
    <col min="116" max="116" width="9.140625" customWidth="1"/>
    <col min="117" max="117" width="2" customWidth="1"/>
    <col min="118" max="125" width="9.140625" hidden="1" customWidth="1"/>
    <col min="126" max="126" width="9.140625" customWidth="1"/>
    <col min="127" max="127" width="1" customWidth="1"/>
    <col min="128" max="139" width="9.140625" hidden="1" customWidth="1"/>
    <col min="140" max="140" width="0.140625" hidden="1" customWidth="1"/>
    <col min="142" max="142" width="0.85546875" customWidth="1"/>
    <col min="143" max="143" width="4.7109375" hidden="1" customWidth="1"/>
    <col min="144" max="149" width="9.140625" hidden="1" customWidth="1"/>
    <col min="150" max="150" width="9.140625" customWidth="1"/>
    <col min="151" max="151" width="1.42578125" customWidth="1"/>
    <col min="152" max="159" width="9.140625" hidden="1" customWidth="1"/>
    <col min="161" max="161" width="0.42578125" customWidth="1"/>
    <col min="162" max="166" width="9.140625" hidden="1" customWidth="1"/>
    <col min="167" max="167" width="0.140625" customWidth="1"/>
  </cols>
  <sheetData>
    <row r="1" spans="1:167" x14ac:dyDescent="0.25">
      <c r="A1" s="5"/>
      <c r="B1" s="43" t="s">
        <v>44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5"/>
    </row>
    <row r="2" spans="1:167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</row>
    <row r="3" spans="1:167" x14ac:dyDescent="0.25">
      <c r="A3" s="44" t="s">
        <v>45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6"/>
      <c r="BF3" s="44" t="s">
        <v>46</v>
      </c>
      <c r="BG3" s="45"/>
      <c r="BH3" s="45"/>
      <c r="BI3" s="45"/>
      <c r="BJ3" s="45"/>
      <c r="BK3" s="45"/>
      <c r="BL3" s="45"/>
      <c r="BM3" s="45"/>
      <c r="BN3" s="45"/>
      <c r="BO3" s="46"/>
      <c r="BP3" s="53" t="s">
        <v>47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5"/>
    </row>
    <row r="4" spans="1:167" ht="129.7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9"/>
      <c r="BF4" s="50"/>
      <c r="BG4" s="51"/>
      <c r="BH4" s="51"/>
      <c r="BI4" s="51"/>
      <c r="BJ4" s="51"/>
      <c r="BK4" s="51"/>
      <c r="BL4" s="51"/>
      <c r="BM4" s="51"/>
      <c r="BN4" s="51"/>
      <c r="BO4" s="52"/>
      <c r="BP4" s="56" t="s">
        <v>48</v>
      </c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 t="s">
        <v>49</v>
      </c>
      <c r="CC4" s="56"/>
      <c r="CD4" s="56"/>
      <c r="CE4" s="56"/>
      <c r="CF4" s="56"/>
      <c r="CG4" s="56"/>
      <c r="CH4" s="56"/>
      <c r="CI4" s="56"/>
      <c r="CJ4" s="56"/>
      <c r="CK4" s="56" t="s">
        <v>50</v>
      </c>
      <c r="CL4" s="56"/>
      <c r="CM4" s="56"/>
      <c r="CN4" s="56"/>
      <c r="CO4" s="56"/>
      <c r="CP4" s="56"/>
      <c r="CQ4" s="56"/>
      <c r="CR4" s="56"/>
      <c r="CS4" s="56"/>
      <c r="CT4" s="56" t="s">
        <v>51</v>
      </c>
      <c r="CU4" s="56"/>
      <c r="CV4" s="56"/>
      <c r="CW4" s="56"/>
      <c r="CX4" s="56"/>
      <c r="CY4" s="56"/>
      <c r="CZ4" s="56"/>
      <c r="DA4" s="56"/>
      <c r="DB4" s="56"/>
      <c r="DC4" s="56" t="s">
        <v>52</v>
      </c>
      <c r="DD4" s="56"/>
      <c r="DE4" s="56"/>
      <c r="DF4" s="56"/>
      <c r="DG4" s="56"/>
      <c r="DH4" s="56"/>
      <c r="DI4" s="56"/>
      <c r="DJ4" s="56"/>
      <c r="DK4" s="56"/>
      <c r="DL4" s="56" t="s">
        <v>53</v>
      </c>
      <c r="DM4" s="56"/>
      <c r="DN4" s="56"/>
      <c r="DO4" s="56"/>
      <c r="DP4" s="56"/>
      <c r="DQ4" s="56"/>
      <c r="DR4" s="56"/>
      <c r="DS4" s="56"/>
      <c r="DT4" s="56"/>
      <c r="DU4" s="56"/>
      <c r="DV4" s="56" t="s">
        <v>54</v>
      </c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 t="s">
        <v>55</v>
      </c>
      <c r="EL4" s="56"/>
      <c r="EM4" s="56"/>
      <c r="EN4" s="56"/>
      <c r="EO4" s="56"/>
      <c r="EP4" s="56"/>
      <c r="EQ4" s="56"/>
      <c r="ER4" s="56"/>
      <c r="ES4" s="56"/>
      <c r="ET4" s="56" t="s">
        <v>56</v>
      </c>
      <c r="EU4" s="56"/>
      <c r="EV4" s="56"/>
      <c r="EW4" s="56"/>
      <c r="EX4" s="56"/>
      <c r="EY4" s="56"/>
      <c r="EZ4" s="56"/>
      <c r="FA4" s="56"/>
      <c r="FB4" s="56"/>
      <c r="FC4" s="56"/>
      <c r="FD4" s="56" t="s">
        <v>57</v>
      </c>
      <c r="FE4" s="56"/>
      <c r="FF4" s="56"/>
      <c r="FG4" s="56"/>
      <c r="FH4" s="56"/>
      <c r="FI4" s="56"/>
      <c r="FJ4" s="56"/>
      <c r="FK4" s="56"/>
    </row>
    <row r="5" spans="1:167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9"/>
      <c r="BF5" s="38">
        <v>1</v>
      </c>
      <c r="BG5" s="38"/>
      <c r="BH5" s="38"/>
      <c r="BI5" s="38"/>
      <c r="BJ5" s="38"/>
      <c r="BK5" s="38"/>
      <c r="BL5" s="38"/>
      <c r="BM5" s="38"/>
      <c r="BN5" s="38"/>
      <c r="BO5" s="38"/>
      <c r="BP5" s="38">
        <v>2</v>
      </c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>
        <v>3</v>
      </c>
      <c r="CC5" s="38"/>
      <c r="CD5" s="38"/>
      <c r="CE5" s="38"/>
      <c r="CF5" s="38"/>
      <c r="CG5" s="38"/>
      <c r="CH5" s="38"/>
      <c r="CI5" s="38"/>
      <c r="CJ5" s="38"/>
      <c r="CK5" s="38">
        <v>4</v>
      </c>
      <c r="CL5" s="38"/>
      <c r="CM5" s="38"/>
      <c r="CN5" s="38"/>
      <c r="CO5" s="38"/>
      <c r="CP5" s="38"/>
      <c r="CQ5" s="38"/>
      <c r="CR5" s="38"/>
      <c r="CS5" s="38"/>
      <c r="CT5" s="38">
        <v>5</v>
      </c>
      <c r="CU5" s="38"/>
      <c r="CV5" s="38"/>
      <c r="CW5" s="38"/>
      <c r="CX5" s="38"/>
      <c r="CY5" s="38"/>
      <c r="CZ5" s="38"/>
      <c r="DA5" s="38"/>
      <c r="DB5" s="38"/>
      <c r="DC5" s="38">
        <v>6</v>
      </c>
      <c r="DD5" s="38"/>
      <c r="DE5" s="38"/>
      <c r="DF5" s="38"/>
      <c r="DG5" s="38"/>
      <c r="DH5" s="38"/>
      <c r="DI5" s="38"/>
      <c r="DJ5" s="38"/>
      <c r="DK5" s="38"/>
      <c r="DL5" s="38">
        <v>7</v>
      </c>
      <c r="DM5" s="38"/>
      <c r="DN5" s="38"/>
      <c r="DO5" s="38"/>
      <c r="DP5" s="38"/>
      <c r="DQ5" s="38"/>
      <c r="DR5" s="38"/>
      <c r="DS5" s="38"/>
      <c r="DT5" s="38"/>
      <c r="DU5" s="38"/>
      <c r="DV5" s="38">
        <v>8</v>
      </c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>
        <v>9</v>
      </c>
      <c r="EL5" s="38"/>
      <c r="EM5" s="38"/>
      <c r="EN5" s="38"/>
      <c r="EO5" s="38"/>
      <c r="EP5" s="38"/>
      <c r="EQ5" s="38"/>
      <c r="ER5" s="38"/>
      <c r="ES5" s="38"/>
      <c r="ET5" s="38">
        <v>10</v>
      </c>
      <c r="EU5" s="38"/>
      <c r="EV5" s="38"/>
      <c r="EW5" s="38"/>
      <c r="EX5" s="38"/>
      <c r="EY5" s="38"/>
      <c r="EZ5" s="38"/>
      <c r="FA5" s="38"/>
      <c r="FB5" s="38"/>
      <c r="FC5" s="38"/>
      <c r="FD5" s="38">
        <v>11</v>
      </c>
      <c r="FE5" s="38"/>
      <c r="FF5" s="38"/>
      <c r="FG5" s="38"/>
      <c r="FH5" s="38"/>
      <c r="FI5" s="38"/>
      <c r="FJ5" s="38"/>
      <c r="FK5" s="38"/>
    </row>
    <row r="6" spans="1:167" x14ac:dyDescent="0.25">
      <c r="A6" s="7"/>
      <c r="B6" s="39" t="s">
        <v>58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40"/>
      <c r="BF6" s="33">
        <f>SUM(BF7:BO12)</f>
        <v>97221.029190000001</v>
      </c>
      <c r="BG6" s="33"/>
      <c r="BH6" s="33"/>
      <c r="BI6" s="33"/>
      <c r="BJ6" s="33"/>
      <c r="BK6" s="33"/>
      <c r="BL6" s="33"/>
      <c r="BM6" s="33"/>
      <c r="BN6" s="33"/>
      <c r="BO6" s="33"/>
      <c r="BP6" s="33">
        <f>SUM(BP7:CA12)</f>
        <v>0</v>
      </c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>
        <f>SUM(CB7:CJ12)</f>
        <v>75963.730689999997</v>
      </c>
      <c r="CC6" s="33"/>
      <c r="CD6" s="33"/>
      <c r="CE6" s="33"/>
      <c r="CF6" s="33"/>
      <c r="CG6" s="33"/>
      <c r="CH6" s="33"/>
      <c r="CI6" s="33"/>
      <c r="CJ6" s="33"/>
      <c r="CK6" s="33">
        <f>SUM(CK7:CS12)</f>
        <v>7316.80555</v>
      </c>
      <c r="CL6" s="33"/>
      <c r="CM6" s="33"/>
      <c r="CN6" s="33"/>
      <c r="CO6" s="33"/>
      <c r="CP6" s="33"/>
      <c r="CQ6" s="33"/>
      <c r="CR6" s="33"/>
      <c r="CS6" s="33"/>
      <c r="CT6" s="33">
        <f>SUM(CT7:DB12)</f>
        <v>1644.5879</v>
      </c>
      <c r="CU6" s="33"/>
      <c r="CV6" s="33"/>
      <c r="CW6" s="33"/>
      <c r="CX6" s="33"/>
      <c r="CY6" s="33"/>
      <c r="CZ6" s="33"/>
      <c r="DA6" s="33"/>
      <c r="DB6" s="33"/>
      <c r="DC6" s="33">
        <f>SUM(DC7:DK12)</f>
        <v>1945.068</v>
      </c>
      <c r="DD6" s="33"/>
      <c r="DE6" s="33"/>
      <c r="DF6" s="33"/>
      <c r="DG6" s="33"/>
      <c r="DH6" s="33"/>
      <c r="DI6" s="33"/>
      <c r="DJ6" s="33"/>
      <c r="DK6" s="33"/>
      <c r="DL6" s="33">
        <f>SUM(DL7:DU12)</f>
        <v>9961.2150500000007</v>
      </c>
      <c r="DM6" s="33"/>
      <c r="DN6" s="33"/>
      <c r="DO6" s="33"/>
      <c r="DP6" s="33"/>
      <c r="DQ6" s="33"/>
      <c r="DR6" s="33"/>
      <c r="DS6" s="33"/>
      <c r="DT6" s="33"/>
      <c r="DU6" s="33"/>
      <c r="DV6" s="33">
        <f>SUM(DV7:EJ12)</f>
        <v>0</v>
      </c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>
        <f>SUM(EK7:ES12)</f>
        <v>0</v>
      </c>
      <c r="EL6" s="33"/>
      <c r="EM6" s="33"/>
      <c r="EN6" s="33"/>
      <c r="EO6" s="33"/>
      <c r="EP6" s="33"/>
      <c r="EQ6" s="33"/>
      <c r="ER6" s="33"/>
      <c r="ES6" s="33"/>
      <c r="ET6" s="33">
        <f>SUM(ET7:FC12)</f>
        <v>389.62200000000001</v>
      </c>
      <c r="EU6" s="33"/>
      <c r="EV6" s="33"/>
      <c r="EW6" s="33"/>
      <c r="EX6" s="33"/>
      <c r="EY6" s="33"/>
      <c r="EZ6" s="33"/>
      <c r="FA6" s="33"/>
      <c r="FB6" s="33"/>
      <c r="FC6" s="33"/>
      <c r="FD6" s="33">
        <f>SUM(FD7:FK12)</f>
        <v>0</v>
      </c>
      <c r="FE6" s="33"/>
      <c r="FF6" s="33"/>
      <c r="FG6" s="33"/>
      <c r="FH6" s="33"/>
      <c r="FI6" s="33"/>
      <c r="FJ6" s="33"/>
      <c r="FK6" s="33"/>
    </row>
    <row r="7" spans="1:167" x14ac:dyDescent="0.25">
      <c r="A7" s="8"/>
      <c r="B7" s="41" t="s">
        <v>59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2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</row>
    <row r="8" spans="1:167" x14ac:dyDescent="0.25">
      <c r="A8" s="7"/>
      <c r="B8" s="34" t="s">
        <v>60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5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</row>
    <row r="9" spans="1:167" x14ac:dyDescent="0.25">
      <c r="A9" s="7"/>
      <c r="B9" s="34" t="s">
        <v>61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5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</row>
    <row r="10" spans="1:167" x14ac:dyDescent="0.25">
      <c r="A10" s="7"/>
      <c r="B10" s="36" t="s">
        <v>62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7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</row>
    <row r="11" spans="1:167" x14ac:dyDescent="0.25">
      <c r="A11" s="7"/>
      <c r="B11" s="34" t="s">
        <v>63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5"/>
      <c r="BF11" s="33">
        <f>SUM(BP11:FK11)</f>
        <v>97221.029190000001</v>
      </c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>
        <v>75963.730689999997</v>
      </c>
      <c r="CC11" s="33"/>
      <c r="CD11" s="33"/>
      <c r="CE11" s="33"/>
      <c r="CF11" s="33"/>
      <c r="CG11" s="33"/>
      <c r="CH11" s="33"/>
      <c r="CI11" s="33"/>
      <c r="CJ11" s="33"/>
      <c r="CK11" s="33">
        <v>7316.80555</v>
      </c>
      <c r="CL11" s="33"/>
      <c r="CM11" s="33"/>
      <c r="CN11" s="33"/>
      <c r="CO11" s="33"/>
      <c r="CP11" s="33"/>
      <c r="CQ11" s="33"/>
      <c r="CR11" s="33"/>
      <c r="CS11" s="33"/>
      <c r="CT11" s="33">
        <v>1644.5879</v>
      </c>
      <c r="CU11" s="33"/>
      <c r="CV11" s="33"/>
      <c r="CW11" s="33"/>
      <c r="CX11" s="33"/>
      <c r="CY11" s="33"/>
      <c r="CZ11" s="33"/>
      <c r="DA11" s="33"/>
      <c r="DB11" s="33"/>
      <c r="DC11" s="33">
        <v>1945.068</v>
      </c>
      <c r="DD11" s="33"/>
      <c r="DE11" s="33"/>
      <c r="DF11" s="33"/>
      <c r="DG11" s="33"/>
      <c r="DH11" s="33"/>
      <c r="DI11" s="33"/>
      <c r="DJ11" s="33"/>
      <c r="DK11" s="33"/>
      <c r="DL11" s="33">
        <f>21257.2985-CK11-CT11-DC11-ET11</f>
        <v>9961.2150500000007</v>
      </c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>
        <v>389.62200000000001</v>
      </c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</row>
    <row r="12" spans="1:167" x14ac:dyDescent="0.25">
      <c r="A12" s="7"/>
      <c r="B12" s="34" t="s">
        <v>64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5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</row>
    <row r="13" spans="1:167" x14ac:dyDescent="0.25">
      <c r="A13" s="9"/>
      <c r="B13" s="31" t="s">
        <v>65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2"/>
      <c r="BF13" s="28">
        <f>+BF6</f>
        <v>97221.029190000001</v>
      </c>
      <c r="BG13" s="28"/>
      <c r="BH13" s="28"/>
      <c r="BI13" s="28"/>
      <c r="BJ13" s="28"/>
      <c r="BK13" s="28"/>
      <c r="BL13" s="28"/>
      <c r="BM13" s="28"/>
      <c r="BN13" s="28"/>
      <c r="BO13" s="28"/>
      <c r="BP13" s="28">
        <f>+BP6</f>
        <v>0</v>
      </c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>
        <f>+CB6</f>
        <v>75963.730689999997</v>
      </c>
      <c r="CC13" s="28"/>
      <c r="CD13" s="28"/>
      <c r="CE13" s="28"/>
      <c r="CF13" s="28"/>
      <c r="CG13" s="28"/>
      <c r="CH13" s="28"/>
      <c r="CI13" s="28"/>
      <c r="CJ13" s="28"/>
      <c r="CK13" s="28">
        <f>+CK6</f>
        <v>7316.80555</v>
      </c>
      <c r="CL13" s="28"/>
      <c r="CM13" s="28"/>
      <c r="CN13" s="28"/>
      <c r="CO13" s="28"/>
      <c r="CP13" s="28"/>
      <c r="CQ13" s="28"/>
      <c r="CR13" s="28"/>
      <c r="CS13" s="28"/>
      <c r="CT13" s="28">
        <f>+CT6</f>
        <v>1644.5879</v>
      </c>
      <c r="CU13" s="28"/>
      <c r="CV13" s="28"/>
      <c r="CW13" s="28"/>
      <c r="CX13" s="28"/>
      <c r="CY13" s="28"/>
      <c r="CZ13" s="28"/>
      <c r="DA13" s="28"/>
      <c r="DB13" s="28"/>
      <c r="DC13" s="28">
        <f>+DC6</f>
        <v>1945.068</v>
      </c>
      <c r="DD13" s="28"/>
      <c r="DE13" s="28"/>
      <c r="DF13" s="28"/>
      <c r="DG13" s="28"/>
      <c r="DH13" s="28"/>
      <c r="DI13" s="28"/>
      <c r="DJ13" s="28"/>
      <c r="DK13" s="28"/>
      <c r="DL13" s="28">
        <f>+DL6</f>
        <v>9961.2150500000007</v>
      </c>
      <c r="DM13" s="28"/>
      <c r="DN13" s="28"/>
      <c r="DO13" s="28"/>
      <c r="DP13" s="28"/>
      <c r="DQ13" s="28"/>
      <c r="DR13" s="28"/>
      <c r="DS13" s="28"/>
      <c r="DT13" s="28"/>
      <c r="DU13" s="28"/>
      <c r="DV13" s="28">
        <f>+DV6</f>
        <v>0</v>
      </c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>
        <f>+EK6</f>
        <v>0</v>
      </c>
      <c r="EL13" s="28"/>
      <c r="EM13" s="28"/>
      <c r="EN13" s="28"/>
      <c r="EO13" s="28"/>
      <c r="EP13" s="28"/>
      <c r="EQ13" s="28"/>
      <c r="ER13" s="28"/>
      <c r="ES13" s="28"/>
      <c r="ET13" s="28">
        <f>+ET6</f>
        <v>389.62200000000001</v>
      </c>
      <c r="EU13" s="28"/>
      <c r="EV13" s="28"/>
      <c r="EW13" s="28"/>
      <c r="EX13" s="28"/>
      <c r="EY13" s="28"/>
      <c r="EZ13" s="28"/>
      <c r="FA13" s="28"/>
      <c r="FB13" s="28"/>
      <c r="FC13" s="28"/>
      <c r="FD13" s="28">
        <f>+FD6</f>
        <v>0</v>
      </c>
      <c r="FE13" s="28"/>
      <c r="FF13" s="28"/>
      <c r="FG13" s="28"/>
      <c r="FH13" s="28"/>
      <c r="FI13" s="28"/>
      <c r="FJ13" s="28"/>
      <c r="FK13" s="28"/>
    </row>
    <row r="14" spans="1:167" x14ac:dyDescent="0.25">
      <c r="A14" s="6"/>
      <c r="B14" s="29" t="s">
        <v>66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30"/>
      <c r="BF14" s="27">
        <f>SUM(BP14:FK14)</f>
        <v>4725.6026899999997</v>
      </c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8">
        <v>538.84700999999995</v>
      </c>
      <c r="EL14" s="28"/>
      <c r="EM14" s="28"/>
      <c r="EN14" s="28"/>
      <c r="EO14" s="28"/>
      <c r="EP14" s="28"/>
      <c r="EQ14" s="28"/>
      <c r="ER14" s="28"/>
      <c r="ES14" s="28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>
        <f>+Лист1!CM19</f>
        <v>4186.7556799999993</v>
      </c>
      <c r="FE14" s="27"/>
      <c r="FF14" s="27"/>
      <c r="FG14" s="27"/>
      <c r="FH14" s="27"/>
      <c r="FI14" s="27"/>
      <c r="FJ14" s="27"/>
      <c r="FK14" s="27"/>
    </row>
  </sheetData>
  <mergeCells count="133">
    <mergeCell ref="B1:FJ1"/>
    <mergeCell ref="A3:BE5"/>
    <mergeCell ref="BF3:BO4"/>
    <mergeCell ref="BP3:FK3"/>
    <mergeCell ref="BP4:CA4"/>
    <mergeCell ref="CB4:CJ4"/>
    <mergeCell ref="CK4:CS4"/>
    <mergeCell ref="CT4:DB4"/>
    <mergeCell ref="DC4:DK4"/>
    <mergeCell ref="DL4:DU4"/>
    <mergeCell ref="DV4:EJ4"/>
    <mergeCell ref="EK4:ES4"/>
    <mergeCell ref="ET4:FC4"/>
    <mergeCell ref="FD4:FK4"/>
    <mergeCell ref="BF5:BO5"/>
    <mergeCell ref="BP5:CA5"/>
    <mergeCell ref="CB5:CJ5"/>
    <mergeCell ref="CK5:CS5"/>
    <mergeCell ref="CT5:DB5"/>
    <mergeCell ref="DC5:DK5"/>
    <mergeCell ref="DL5:DU5"/>
    <mergeCell ref="DV5:EJ5"/>
    <mergeCell ref="EK5:ES5"/>
    <mergeCell ref="ET5:FC5"/>
    <mergeCell ref="FD5:FK5"/>
    <mergeCell ref="B6:BE6"/>
    <mergeCell ref="BF6:BO6"/>
    <mergeCell ref="BP6:CA6"/>
    <mergeCell ref="CB6:CJ6"/>
    <mergeCell ref="CK6:CS6"/>
    <mergeCell ref="FD6:FK6"/>
    <mergeCell ref="B7:BE7"/>
    <mergeCell ref="BF7:BO7"/>
    <mergeCell ref="BP7:CA7"/>
    <mergeCell ref="CB7:CJ7"/>
    <mergeCell ref="CK7:CS7"/>
    <mergeCell ref="CT7:DB7"/>
    <mergeCell ref="DC7:DK7"/>
    <mergeCell ref="DL7:DU7"/>
    <mergeCell ref="DV7:EJ7"/>
    <mergeCell ref="CT6:DB6"/>
    <mergeCell ref="DC6:DK6"/>
    <mergeCell ref="DL6:DU6"/>
    <mergeCell ref="DV6:EJ6"/>
    <mergeCell ref="EK6:ES6"/>
    <mergeCell ref="ET6:FC6"/>
    <mergeCell ref="EK7:ES7"/>
    <mergeCell ref="ET7:FC7"/>
    <mergeCell ref="FD7:FK7"/>
    <mergeCell ref="B8:BE8"/>
    <mergeCell ref="BF8:BO8"/>
    <mergeCell ref="BP8:CA8"/>
    <mergeCell ref="CB8:CJ8"/>
    <mergeCell ref="CK8:CS8"/>
    <mergeCell ref="CT8:DB8"/>
    <mergeCell ref="DC8:DK8"/>
    <mergeCell ref="DL8:DU8"/>
    <mergeCell ref="DV8:EJ8"/>
    <mergeCell ref="EK8:ES8"/>
    <mergeCell ref="ET8:FC8"/>
    <mergeCell ref="FD8:FK8"/>
    <mergeCell ref="B9:BE9"/>
    <mergeCell ref="BF9:BO9"/>
    <mergeCell ref="BP9:CA9"/>
    <mergeCell ref="CB9:CJ9"/>
    <mergeCell ref="CK9:CS9"/>
    <mergeCell ref="FD9:FK9"/>
    <mergeCell ref="B10:BE10"/>
    <mergeCell ref="BF10:BO10"/>
    <mergeCell ref="BP10:CA10"/>
    <mergeCell ref="CB10:CJ10"/>
    <mergeCell ref="CK10:CS10"/>
    <mergeCell ref="CT10:DB10"/>
    <mergeCell ref="DC10:DK10"/>
    <mergeCell ref="DL10:DU10"/>
    <mergeCell ref="DV10:EJ10"/>
    <mergeCell ref="CT9:DB9"/>
    <mergeCell ref="DC9:DK9"/>
    <mergeCell ref="DL9:DU9"/>
    <mergeCell ref="DV9:EJ9"/>
    <mergeCell ref="EK9:ES9"/>
    <mergeCell ref="ET9:FC9"/>
    <mergeCell ref="EK10:ES10"/>
    <mergeCell ref="ET10:FC10"/>
    <mergeCell ref="FD10:FK10"/>
    <mergeCell ref="EK11:ES11"/>
    <mergeCell ref="ET11:FC11"/>
    <mergeCell ref="FD11:FK11"/>
    <mergeCell ref="B12:BE12"/>
    <mergeCell ref="BF12:BO12"/>
    <mergeCell ref="BP12:CA12"/>
    <mergeCell ref="CB12:CJ12"/>
    <mergeCell ref="CK12:CS12"/>
    <mergeCell ref="FD12:FK12"/>
    <mergeCell ref="CT12:DB12"/>
    <mergeCell ref="DC12:DK12"/>
    <mergeCell ref="DL12:DU12"/>
    <mergeCell ref="DV12:EJ12"/>
    <mergeCell ref="EK12:ES12"/>
    <mergeCell ref="ET12:FC12"/>
    <mergeCell ref="B11:BE11"/>
    <mergeCell ref="BF11:BO11"/>
    <mergeCell ref="BP11:CA11"/>
    <mergeCell ref="CB11:CJ11"/>
    <mergeCell ref="CK11:CS11"/>
    <mergeCell ref="CT11:DB11"/>
    <mergeCell ref="DC11:DK11"/>
    <mergeCell ref="DL11:DU11"/>
    <mergeCell ref="DV11:EJ11"/>
    <mergeCell ref="DL14:DU14"/>
    <mergeCell ref="DV14:EJ14"/>
    <mergeCell ref="EK14:ES14"/>
    <mergeCell ref="ET14:FC14"/>
    <mergeCell ref="FD14:FK14"/>
    <mergeCell ref="EK13:ES13"/>
    <mergeCell ref="ET13:FC13"/>
    <mergeCell ref="FD13:FK13"/>
    <mergeCell ref="B14:BE14"/>
    <mergeCell ref="BF14:BO14"/>
    <mergeCell ref="BP14:CA14"/>
    <mergeCell ref="CB14:CJ14"/>
    <mergeCell ref="CK14:CS14"/>
    <mergeCell ref="CT14:DB14"/>
    <mergeCell ref="DC14:DK14"/>
    <mergeCell ref="B13:BE13"/>
    <mergeCell ref="BF13:BO13"/>
    <mergeCell ref="BP13:CA13"/>
    <mergeCell ref="CB13:CJ13"/>
    <mergeCell ref="CK13:CS13"/>
    <mergeCell ref="CT13:DB13"/>
    <mergeCell ref="DC13:DK13"/>
    <mergeCell ref="DL13:DU13"/>
    <mergeCell ref="DV13:EJ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</dc:creator>
  <cp:lastModifiedBy>plane</cp:lastModifiedBy>
  <dcterms:created xsi:type="dcterms:W3CDTF">2021-11-23T14:00:22Z</dcterms:created>
  <dcterms:modified xsi:type="dcterms:W3CDTF">2021-11-23T18:43:35Z</dcterms:modified>
</cp:coreProperties>
</file>